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y Documents\Legal Advisor WCB\TAPD\Enhanced A-CAM\"/>
    </mc:Choice>
  </mc:AlternateContent>
  <bookViews>
    <workbookView xWindow="-37440" yWindow="-5890" windowWidth="17890" windowHeight="18650" firstSheet="1" activeTab="2"/>
  </bookViews>
  <sheets>
    <sheet name="1.1 E-ACAM Support Amounts" sheetId="5" r:id="rId3"/>
    <sheet name="1.2 E-ACAM Obligations Summary" sheetId="2" r:id="rId4"/>
    <sheet name="1.3 Electing SACs by State+HOCO" sheetId="4" r:id="rId5"/>
  </sheets>
  <definedNames>
    <definedName name="_xlnm._FilterDatabase" localSheetId="0" hidden="1">'1.1 E-ACAM Support Amounts'!$A$11:$U$13</definedName>
    <definedName name="_xlnm._FilterDatabase" localSheetId="1" hidden="1">'1.2 E-ACAM Obligations Summary'!$A$11:$K$13</definedName>
    <definedName name="_xlnm._FilterDatabase" localSheetId="2" hidden="1">'1.3 Electing SACs by State+HOCO'!$A$5:$H$7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</calcChain>
</file>

<file path=xl/sharedStrings.xml><?xml version="1.0" encoding="utf-8"?>
<sst xmlns="http://schemas.openxmlformats.org/spreadsheetml/2006/main" count="67" uniqueCount="37">
  <si>
    <t>Table 1.1</t>
  </si>
  <si>
    <t>Enhanced A-CAM Support Amounts for Electing Carriers</t>
  </si>
  <si>
    <t>Reauthorization Report</t>
  </si>
  <si>
    <t>State</t>
  </si>
  <si>
    <t>ProviderID</t>
  </si>
  <si>
    <t>Holding Company</t>
  </si>
  <si>
    <t>Previous Funding Mechanism (as of Oct. 30, 2023)</t>
  </si>
  <si>
    <t>"Glide" 
Path</t>
  </si>
  <si>
    <t>Year-by-Year Support Amount, Annual $</t>
  </si>
  <si>
    <t>Total Enhanced A-CAM Support Amount, Annual $</t>
  </si>
  <si>
    <t>ACAM and ACAM II Subtotal</t>
  </si>
  <si>
    <t>CAF BLS Subtotal</t>
  </si>
  <si>
    <t>Total</t>
  </si>
  <si>
    <t>UT</t>
  </si>
  <si>
    <t>LICT Corporation (Acquired Gunnison)</t>
  </si>
  <si>
    <t>ACAM</t>
  </si>
  <si>
    <t>Gunnison Telephone Company</t>
  </si>
  <si>
    <t>Table 1.2</t>
  </si>
  <si>
    <t>Summary of Enhanced A-CAM Obligations</t>
  </si>
  <si>
    <t>Required Locations</t>
  </si>
  <si>
    <t>Carrier-Served Locations</t>
  </si>
  <si>
    <t>Required Units</t>
  </si>
  <si>
    <t>Carrier-Served Units</t>
  </si>
  <si>
    <t>Interim Deployment Milestones (% of Required Units)</t>
  </si>
  <si>
    <t>12/31/2026 (50%)</t>
  </si>
  <si>
    <t>12/31/2027 (75%)</t>
  </si>
  <si>
    <t>12/31/2028 (100%)</t>
  </si>
  <si>
    <t>Table 1.3</t>
  </si>
  <si>
    <t>Enhanced A-CAM Study Areas by State and Provider ID</t>
  </si>
  <si>
    <t>Provider ID</t>
  </si>
  <si>
    <t>Study Area Name</t>
  </si>
  <si>
    <t>Study Area Code</t>
  </si>
  <si>
    <t>Study Area Enhanced A-CAM Support Amount, Annual $</t>
  </si>
  <si>
    <t>214 Transaction Approved</t>
  </si>
  <si>
    <t>GUNNISON TEL CO</t>
  </si>
  <si>
    <t>DA 26-351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</si>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</sst>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[$-409]mmmm\ d\,\ yyyy;@"/>
  </numFmts>
  <fonts count="7">
    <font>
      <sz val="11"/>
      <name val="Calibri"/>
      <family val="2"/>
    </font>
    <font>
      <sz val="10"/>
      <color theme="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30000305176"/>
        <bgColor indexed="64"/>
      </patternFill>
    </fill>
    <fill>
      <patternFill patternType="solid">
        <fgColor theme="9" tint="0.7999200224876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8600006103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0" fontId="6" fillId="0" borderId="1" xfId="0" applyFont="1" applyBorder="1"/>
    <xf numFmtId="0" fontId="6" fillId="0" borderId="2" xfId="0" applyFont="1" applyBorder="1"/>
    <xf numFmtId="41" fontId="3" fillId="0" borderId="0" xfId="0" applyNumberFormat="1" applyFont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/>
    </xf>
    <xf numFmtId="41" fontId="4" fillId="0" borderId="3" xfId="0" applyNumberFormat="1" applyFont="1" applyBorder="1" applyAlignment="1">
      <alignment horizontal="center" wrapText="1"/>
    </xf>
    <xf numFmtId="41" fontId="3" fillId="0" borderId="3" xfId="0" applyNumberFormat="1" applyFont="1" applyBorder="1" applyAlignment="1">
      <alignment horizontal="center"/>
    </xf>
    <xf numFmtId="41" fontId="3" fillId="0" borderId="3" xfId="0" applyNumberFormat="1" applyFont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/>
    </xf>
    <xf numFmtId="41" fontId="3" fillId="0" borderId="3" xfId="0" applyNumberFormat="1" applyFont="1" applyBorder="1"/>
    <xf numFmtId="41" fontId="2" fillId="0" borderId="3" xfId="0" applyNumberFormat="1" applyFont="1" applyBorder="1"/>
    <xf numFmtId="0" fontId="2" fillId="0" borderId="3" xfId="0" applyFont="1" applyBorder="1"/>
    <xf numFmtId="0" fontId="2" fillId="2" borderId="3" xfId="0" applyFont="1" applyFill="1" applyBorder="1"/>
    <xf numFmtId="0" fontId="4" fillId="2" borderId="3" xfId="0" applyFont="1" applyFill="1" applyBorder="1" applyAlignment="1">
      <alignment horizontal="center" wrapText="1"/>
    </xf>
    <xf numFmtId="0" fontId="3" fillId="3" borderId="4" xfId="0" applyFont="1" applyFill="1" applyBorder="1"/>
    <xf numFmtId="43" fontId="3" fillId="0" borderId="0" xfId="0" applyNumberFormat="1" applyFont="1"/>
    <xf numFmtId="43" fontId="3" fillId="0" borderId="0" xfId="18" applyFont="1"/>
    <xf numFmtId="41" fontId="6" fillId="0" borderId="3" xfId="0" applyNumberFormat="1" applyFont="1" applyBorder="1" applyAlignment="1">
      <alignment horizontal="center" wrapText="1"/>
    </xf>
    <xf numFmtId="41" fontId="3" fillId="0" borderId="3" xfId="0" applyNumberFormat="1" applyFont="1" applyBorder="1" applyAlignment="1">
      <alignment horizontal="right" wrapText="1"/>
    </xf>
    <xf numFmtId="3" fontId="6" fillId="0" borderId="2" xfId="0" applyNumberFormat="1" applyFont="1" applyBorder="1"/>
    <xf numFmtId="0" fontId="4" fillId="4" borderId="0" xfId="0" applyFont="1" applyFill="1" applyAlignment="1">
      <alignment wrapText="1"/>
    </xf>
    <xf numFmtId="41" fontId="2" fillId="0" borderId="3" xfId="0" applyNumberFormat="1" applyFont="1" applyBorder="1" applyAlignment="1">
      <alignment horizontal="center"/>
    </xf>
    <xf numFmtId="41" fontId="2" fillId="0" borderId="0" xfId="0" applyNumberFormat="1" applyFont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3" fillId="0" borderId="5" xfId="0" applyFont="1" applyBorder="1"/>
    <xf numFmtId="0" fontId="3" fillId="0" borderId="6" xfId="0" applyFont="1" applyBorder="1"/>
    <xf numFmtId="0" fontId="2" fillId="0" borderId="6" xfId="0" applyFont="1" applyBorder="1"/>
    <xf numFmtId="0" fontId="3" fillId="0" borderId="2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C13DFC0-2DB5-4AC9-9788-E5093FB5BF6E}">
  <dimension ref="A1:V20"/>
  <sheetViews>
    <sheetView workbookViewId="0" topLeftCell="A1">
      <pane ySplit="11" topLeftCell="A12" activePane="bottomLeft" state="frozen"/>
      <selection pane="topLeft" activeCell="C391" sqref="C391"/>
      <selection pane="bottomLeft" activeCell="A4" sqref="A4:U4"/>
    </sheetView>
  </sheetViews>
  <sheetFormatPr defaultColWidth="9.21428571428571" defaultRowHeight="13.8"/>
  <cols>
    <col min="1" max="1" width="5.28571428571429" style="1" bestFit="1" customWidth="1"/>
    <col min="2" max="2" width="10.7142857142857" style="1" bestFit="1" customWidth="1"/>
    <col min="3" max="3" width="45.5714285714286" style="1" customWidth="1"/>
    <col min="4" max="4" width="20.7142857142857" style="1" customWidth="1"/>
    <col min="5" max="5" width="19.2857142857143" style="1" customWidth="1"/>
    <col min="6" max="6" width="17.5714285714286" style="1" customWidth="1"/>
    <col min="7" max="7" width="16.7142857142857" style="1" customWidth="1"/>
    <col min="8" max="8" width="14" style="1" customWidth="1"/>
    <col min="9" max="9" width="14.4285714285714" style="1" customWidth="1"/>
    <col min="10" max="10" width="14.2857142857143" style="1" customWidth="1"/>
    <col min="11" max="21" width="13.7142857142857" style="1" bestFit="1" customWidth="1"/>
    <col min="22" max="22" width="16.7142857142857" style="1" bestFit="1" customWidth="1"/>
    <col min="23" max="16384" width="9.28571428571429" style="1"/>
  </cols>
  <sheetData>
    <row r="1" spans="1:21" ht="13.8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3.8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3.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2" ht="13.8">
      <c r="A4" s="43">
        <v>46212</v>
      </c>
      <c r="B4" s="43"/>
      <c r="C4" s="43"/>
      <c r="D4" s="43"/>
      <c r="E4" s="44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20"/>
    </row>
    <row r="5" spans="1:21" ht="15" customHeight="1">
      <c r="A5" s="45" t="s">
        <v>3</v>
      </c>
      <c r="B5" s="45" t="s">
        <v>4</v>
      </c>
      <c r="C5" s="45" t="s">
        <v>5</v>
      </c>
      <c r="D5" s="46" t="s">
        <v>6</v>
      </c>
      <c r="E5" s="19"/>
      <c r="F5" s="47" t="s">
        <v>7</v>
      </c>
      <c r="G5" s="45" t="s">
        <v>8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s="2" customFormat="1" ht="41.4">
      <c r="A6" s="45"/>
      <c r="B6" s="45"/>
      <c r="C6" s="45"/>
      <c r="D6" s="46"/>
      <c r="E6" s="30" t="s">
        <v>9</v>
      </c>
      <c r="F6" s="47"/>
      <c r="G6" s="28">
        <v>2024</v>
      </c>
      <c r="H6" s="28">
        <v>2025</v>
      </c>
      <c r="I6" s="28">
        <v>2026</v>
      </c>
      <c r="J6" s="28">
        <v>2027</v>
      </c>
      <c r="K6" s="28">
        <v>2028</v>
      </c>
      <c r="L6" s="28">
        <v>2029</v>
      </c>
      <c r="M6" s="28">
        <v>2030</v>
      </c>
      <c r="N6" s="28">
        <v>2031</v>
      </c>
      <c r="O6" s="28">
        <v>2032</v>
      </c>
      <c r="P6" s="28">
        <v>2033</v>
      </c>
      <c r="Q6" s="28">
        <v>2034</v>
      </c>
      <c r="R6" s="28">
        <v>2035</v>
      </c>
      <c r="S6" s="28">
        <v>2036</v>
      </c>
      <c r="T6" s="28">
        <v>2037</v>
      </c>
      <c r="U6" s="28">
        <v>2038</v>
      </c>
    </row>
    <row r="7" spans="1:21" s="2" customFormat="1" ht="13.8">
      <c r="A7" s="15"/>
      <c r="B7" s="15"/>
      <c r="C7" s="15"/>
      <c r="D7" s="9" t="s">
        <v>10</v>
      </c>
      <c r="E7" s="10">
        <f>SUMIF(D12:D13,"ACAM",E12:E13)</f>
        <v>447501.83</v>
      </c>
      <c r="F7" s="16"/>
      <c r="G7" s="11">
        <f t="shared" si="0" ref="G7:U7">SUMIF($D$12:$D$13,"ACAM",G$12:G$13)</f>
        <v>526922</v>
      </c>
      <c r="H7" s="11">
        <f t="shared" si="0"/>
        <v>526922</v>
      </c>
      <c r="I7" s="11">
        <f t="shared" si="0"/>
        <v>471696.06293598237</v>
      </c>
      <c r="J7" s="11">
        <f t="shared" si="0"/>
        <v>432248.9650331127</v>
      </c>
      <c r="K7" s="11">
        <f t="shared" si="0"/>
        <v>432248.9650331127</v>
      </c>
      <c r="L7" s="11">
        <f t="shared" si="0"/>
        <v>432248.9650331127</v>
      </c>
      <c r="M7" s="11">
        <f t="shared" si="0"/>
        <v>432248.9650331127</v>
      </c>
      <c r="N7" s="11">
        <f t="shared" si="0"/>
        <v>432248.9650331127</v>
      </c>
      <c r="O7" s="11">
        <f t="shared" si="0"/>
        <v>432248.9650331127</v>
      </c>
      <c r="P7" s="11">
        <f t="shared" si="0"/>
        <v>432248.9650331127</v>
      </c>
      <c r="Q7" s="11">
        <f t="shared" si="0"/>
        <v>432248.9650331127</v>
      </c>
      <c r="R7" s="11">
        <f t="shared" si="0"/>
        <v>432248.9650331127</v>
      </c>
      <c r="S7" s="11">
        <f t="shared" si="0"/>
        <v>432248.9650331127</v>
      </c>
      <c r="T7" s="11">
        <f t="shared" si="0"/>
        <v>432248.9650331127</v>
      </c>
      <c r="U7" s="11">
        <f t="shared" si="0"/>
        <v>432248.9650331127</v>
      </c>
    </row>
    <row r="8" spans="1:21" s="2" customFormat="1" ht="13.8">
      <c r="A8" s="15"/>
      <c r="B8" s="15"/>
      <c r="C8" s="15"/>
      <c r="D8" s="9" t="s">
        <v>11</v>
      </c>
      <c r="E8" s="10">
        <f>SUMIF(D12:D13,"BLS",E12:E13)</f>
        <v>0</v>
      </c>
      <c r="F8" s="16"/>
      <c r="G8" s="11">
        <f t="shared" si="1" ref="G8:U8">SUMIF($D$12:$D$13,"BLS",G$12:G$13)</f>
        <v>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0</v>
      </c>
      <c r="R8" s="11">
        <f t="shared" si="1"/>
        <v>0</v>
      </c>
      <c r="S8" s="11">
        <f t="shared" si="1"/>
        <v>0</v>
      </c>
      <c r="T8" s="11">
        <f t="shared" si="1"/>
        <v>0</v>
      </c>
      <c r="U8" s="11">
        <f t="shared" si="1"/>
        <v>0</v>
      </c>
    </row>
    <row r="9" spans="1:22" s="2" customFormat="1" ht="13.8">
      <c r="A9" s="15"/>
      <c r="B9" s="15"/>
      <c r="C9" s="15"/>
      <c r="D9" s="9" t="s">
        <v>12</v>
      </c>
      <c r="E9" s="10">
        <f>SUM(E7:E8)</f>
        <v>447501.83</v>
      </c>
      <c r="F9" s="16"/>
      <c r="G9" s="26">
        <f>SUM(G7:G8)</f>
        <v>526922</v>
      </c>
      <c r="H9" s="26">
        <f t="shared" si="2" ref="H9:U9">SUM(H7:H8)</f>
        <v>526922</v>
      </c>
      <c r="I9" s="26">
        <f t="shared" si="2"/>
        <v>471696.06293598237</v>
      </c>
      <c r="J9" s="26">
        <f t="shared" si="2"/>
        <v>432248.9650331127</v>
      </c>
      <c r="K9" s="26">
        <f t="shared" si="2"/>
        <v>432248.9650331127</v>
      </c>
      <c r="L9" s="26">
        <f t="shared" si="2"/>
        <v>432248.9650331127</v>
      </c>
      <c r="M9" s="26">
        <f t="shared" si="2"/>
        <v>432248.9650331127</v>
      </c>
      <c r="N9" s="26">
        <f t="shared" si="2"/>
        <v>432248.9650331127</v>
      </c>
      <c r="O9" s="26">
        <f t="shared" si="2"/>
        <v>432248.9650331127</v>
      </c>
      <c r="P9" s="26">
        <f t="shared" si="2"/>
        <v>432248.9650331127</v>
      </c>
      <c r="Q9" s="26">
        <f t="shared" si="2"/>
        <v>432248.9650331127</v>
      </c>
      <c r="R9" s="26">
        <f t="shared" si="2"/>
        <v>432248.9650331127</v>
      </c>
      <c r="S9" s="26">
        <f t="shared" si="2"/>
        <v>432248.9650331127</v>
      </c>
      <c r="T9" s="26">
        <f t="shared" si="2"/>
        <v>432248.9650331127</v>
      </c>
      <c r="U9" s="26">
        <f t="shared" si="2"/>
        <v>432248.9650331127</v>
      </c>
      <c r="V9" s="27"/>
    </row>
    <row r="10" spans="1:22" s="2" customFormat="1" ht="13.8">
      <c r="A10" s="15"/>
      <c r="B10" s="15"/>
      <c r="C10" s="15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27"/>
    </row>
    <row r="11" spans="1:22" s="2" customFormat="1" ht="13.8">
      <c r="A11" s="17"/>
      <c r="B11" s="17"/>
      <c r="C11" s="17"/>
      <c r="D11" s="29"/>
      <c r="E11" s="18"/>
      <c r="F11" s="1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7"/>
    </row>
    <row r="12" spans="1:22" ht="13.8">
      <c r="A12" s="6" t="s">
        <v>13</v>
      </c>
      <c r="B12" s="6">
        <v>160127</v>
      </c>
      <c r="C12" s="6" t="s">
        <v>14</v>
      </c>
      <c r="D12" s="6" t="s">
        <v>15</v>
      </c>
      <c r="E12" s="14">
        <v>447501.83</v>
      </c>
      <c r="F12" s="6"/>
      <c r="G12" s="14">
        <v>526922</v>
      </c>
      <c r="H12" s="14">
        <v>526922</v>
      </c>
      <c r="I12" s="14">
        <v>471696.06293598237</v>
      </c>
      <c r="J12" s="14">
        <v>432248.9650331127</v>
      </c>
      <c r="K12" s="14">
        <v>432248.9650331127</v>
      </c>
      <c r="L12" s="14">
        <v>432248.9650331127</v>
      </c>
      <c r="M12" s="14">
        <v>432248.9650331127</v>
      </c>
      <c r="N12" s="14">
        <v>432248.9650331127</v>
      </c>
      <c r="O12" s="14">
        <v>432248.9650331127</v>
      </c>
      <c r="P12" s="14">
        <v>432248.9650331127</v>
      </c>
      <c r="Q12" s="14">
        <v>432248.9650331127</v>
      </c>
      <c r="R12" s="14">
        <v>432248.9650331127</v>
      </c>
      <c r="S12" s="14">
        <v>432248.9650331127</v>
      </c>
      <c r="T12" s="14">
        <v>432248.9650331127</v>
      </c>
      <c r="U12" s="14">
        <v>432248.9650331127</v>
      </c>
      <c r="V12" s="27"/>
    </row>
    <row r="13" spans="1:22" ht="13.8">
      <c r="A13" s="6" t="s">
        <v>13</v>
      </c>
      <c r="B13" s="6">
        <v>130580</v>
      </c>
      <c r="C13" s="6" t="s">
        <v>16</v>
      </c>
      <c r="D13" s="6" t="s">
        <v>15</v>
      </c>
      <c r="E13" s="14">
        <v>0</v>
      </c>
      <c r="F13" s="6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27"/>
    </row>
    <row r="15" spans="7:18" ht="13.8">
      <c r="G15" s="20"/>
      <c r="R15" s="20"/>
    </row>
    <row r="16" spans="18:21" ht="13.8">
      <c r="R16" s="5"/>
      <c r="S16" s="5"/>
      <c r="T16" s="5"/>
      <c r="U16" s="5"/>
    </row>
    <row r="18" spans="18:18" ht="13.8">
      <c r="R18" s="21"/>
    </row>
    <row r="19" spans="5:5" ht="13.8">
      <c r="E19" s="20"/>
    </row>
    <row r="20" spans="18:21" ht="13.8">
      <c r="R20" s="5"/>
      <c r="S20" s="5"/>
      <c r="T20" s="5"/>
      <c r="U20" s="5"/>
    </row>
  </sheetData>
  <autoFilter ref="A11:U13">
    <sortState ref="A12:U13">
      <sortCondition descending="1" sortBy="value" ref="B12:B13"/>
    </sortState>
  </autoFilter>
  <mergeCells count="10">
    <mergeCell ref="A1:U1"/>
    <mergeCell ref="A2:U2"/>
    <mergeCell ref="A4:U4"/>
    <mergeCell ref="A5:A6"/>
    <mergeCell ref="B5:B6"/>
    <mergeCell ref="C5:C6"/>
    <mergeCell ref="D5:D6"/>
    <mergeCell ref="F5:F6"/>
    <mergeCell ref="G5:U5"/>
    <mergeCell ref="A3:U3"/>
  </mergeCells>
  <pageMargins left="0.7" right="0.7" top="0.75" bottom="0.75" header="0.3" footer="0.3"/>
  <pageSetup orientation="portrait" paperSiz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F1555FE-3287-46EB-8C28-6138424D081B}">
  <dimension ref="A1:K13"/>
  <sheetViews>
    <sheetView workbookViewId="0" topLeftCell="C1">
      <selection pane="topLeft" activeCell="A2" sqref="A2:K2"/>
    </sheetView>
  </sheetViews>
  <sheetFormatPr defaultColWidth="9.21428571428571" defaultRowHeight="13.8"/>
  <cols>
    <col min="1" max="1" width="5.28571428571429" style="1" bestFit="1" customWidth="1"/>
    <col min="2" max="2" width="10.5714285714286" style="1" bestFit="1" customWidth="1"/>
    <col min="3" max="3" width="48.7142857142857" style="1" customWidth="1"/>
    <col min="4" max="4" width="25.2857142857143" style="1" bestFit="1" customWidth="1"/>
    <col min="5" max="5" width="21.5714285714286" style="1" customWidth="1"/>
    <col min="6" max="6" width="22.7142857142857" style="1" bestFit="1" customWidth="1"/>
    <col min="7" max="8" width="22.7142857142857" style="1" customWidth="1"/>
    <col min="9" max="11" width="19.7142857142857" style="1" customWidth="1"/>
    <col min="12" max="16384" width="9.28571428571429" style="1"/>
  </cols>
  <sheetData>
    <row r="1" spans="1:11" ht="13.8">
      <c r="A1" s="39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3.8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3.8">
      <c r="A3" s="42" t="s">
        <v>2</v>
      </c>
      <c r="B3" s="42"/>
      <c r="C3" s="42" t="s">
        <v>2</v>
      </c>
      <c r="D3" s="42"/>
      <c r="E3" s="42"/>
      <c r="F3" s="42"/>
      <c r="G3" s="42"/>
      <c r="H3" s="42"/>
      <c r="I3" s="42"/>
      <c r="J3" s="42"/>
      <c r="K3" s="42"/>
    </row>
    <row r="4" spans="1:11" ht="13.8">
      <c r="A4" s="43">
        <v>46212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3.8">
      <c r="A5" s="45" t="s">
        <v>3</v>
      </c>
      <c r="B5" s="45" t="s">
        <v>4</v>
      </c>
      <c r="C5" s="50" t="s">
        <v>5</v>
      </c>
      <c r="D5" s="50" t="s">
        <v>6</v>
      </c>
      <c r="E5" s="50" t="s">
        <v>19</v>
      </c>
      <c r="F5" s="50" t="s">
        <v>20</v>
      </c>
      <c r="G5" s="51" t="s">
        <v>21</v>
      </c>
      <c r="H5" s="51" t="s">
        <v>22</v>
      </c>
      <c r="I5" s="45" t="s">
        <v>23</v>
      </c>
      <c r="J5" s="45"/>
      <c r="K5" s="45"/>
    </row>
    <row r="6" spans="1:11" ht="14.55" customHeight="1">
      <c r="A6" s="45"/>
      <c r="B6" s="45"/>
      <c r="C6" s="50"/>
      <c r="D6" s="50"/>
      <c r="E6" s="50"/>
      <c r="F6" s="50"/>
      <c r="G6" s="52"/>
      <c r="H6" s="52"/>
      <c r="I6" s="49" t="s">
        <v>24</v>
      </c>
      <c r="J6" s="49" t="s">
        <v>25</v>
      </c>
      <c r="K6" s="49" t="s">
        <v>26</v>
      </c>
    </row>
    <row r="7" spans="1:11" ht="14.55" customHeight="1">
      <c r="A7" s="45"/>
      <c r="B7" s="45"/>
      <c r="C7" s="50"/>
      <c r="D7" s="50"/>
      <c r="E7" s="50"/>
      <c r="F7" s="50"/>
      <c r="G7" s="53"/>
      <c r="H7" s="53"/>
      <c r="I7" s="49"/>
      <c r="J7" s="49"/>
      <c r="K7" s="49"/>
    </row>
    <row r="8" spans="1:11" ht="14.55" customHeight="1">
      <c r="A8" s="7"/>
      <c r="B8" s="7"/>
      <c r="C8" s="8"/>
      <c r="D8" s="9" t="s">
        <v>10</v>
      </c>
      <c r="E8" s="22">
        <f>SUMIF(D12:D13,"ACAM",E12:E13)</f>
        <v>269</v>
      </c>
      <c r="F8" s="11">
        <f t="shared" si="0" ref="F8:K8">SUMIF($D$12:$D$13,"ACAM",F$12:F$13)</f>
        <v>90</v>
      </c>
      <c r="G8" s="11">
        <f t="shared" si="0"/>
        <v>271</v>
      </c>
      <c r="H8" s="11">
        <f t="shared" si="0"/>
        <v>92</v>
      </c>
      <c r="I8" s="11">
        <f t="shared" si="0"/>
        <v>135</v>
      </c>
      <c r="J8" s="11">
        <f t="shared" si="0"/>
        <v>203</v>
      </c>
      <c r="K8" s="11">
        <f t="shared" si="0"/>
        <v>271</v>
      </c>
    </row>
    <row r="9" spans="1:11" ht="14.55" customHeight="1">
      <c r="A9" s="7"/>
      <c r="B9" s="7"/>
      <c r="C9" s="8"/>
      <c r="D9" s="9" t="s">
        <v>11</v>
      </c>
      <c r="E9" s="23">
        <f>SUMIF(D12:D13,"BLS",E12:E13)</f>
        <v>0</v>
      </c>
      <c r="F9" s="11">
        <f t="shared" si="1" ref="F9:K9">SUMIF($D$12:$D$13,"BLS",F$12:F$13)</f>
        <v>0</v>
      </c>
      <c r="G9" s="11">
        <f t="shared" si="1"/>
        <v>0</v>
      </c>
      <c r="H9" s="11">
        <f t="shared" si="1"/>
        <v>0</v>
      </c>
      <c r="I9" s="11">
        <f t="shared" si="1"/>
        <v>0</v>
      </c>
      <c r="J9" s="11">
        <f t="shared" si="1"/>
        <v>0</v>
      </c>
      <c r="K9" s="11">
        <f t="shared" si="1"/>
        <v>0</v>
      </c>
    </row>
    <row r="10" spans="1:11" ht="14.55" customHeight="1">
      <c r="A10" s="7"/>
      <c r="B10" s="7"/>
      <c r="C10" s="8"/>
      <c r="D10" s="9" t="s">
        <v>12</v>
      </c>
      <c r="E10" s="12">
        <f>SUM(E8:E9)</f>
        <v>269</v>
      </c>
      <c r="F10" s="12">
        <f>SUM(F8:F9)</f>
        <v>90</v>
      </c>
      <c r="G10" s="12">
        <f t="shared" si="2" ref="G10:H10">SUM(G8:G9)</f>
        <v>271</v>
      </c>
      <c r="H10" s="12">
        <f t="shared" si="2"/>
        <v>92</v>
      </c>
      <c r="I10" s="12">
        <f t="shared" si="3" ref="I10">SUM(I8:I9)</f>
        <v>135</v>
      </c>
      <c r="J10" s="12">
        <f t="shared" si="4" ref="J10:K10">SUM(J8:J9)</f>
        <v>203</v>
      </c>
      <c r="K10" s="12">
        <f t="shared" si="4"/>
        <v>271</v>
      </c>
    </row>
    <row r="11" spans="1:11" ht="14.55" customHeight="1">
      <c r="A11" s="28"/>
      <c r="B11" s="28"/>
      <c r="C11" s="29"/>
      <c r="D11" s="29"/>
      <c r="E11" s="29"/>
      <c r="F11" s="29"/>
      <c r="G11" s="29"/>
      <c r="H11" s="29"/>
      <c r="I11" s="13"/>
      <c r="J11" s="13"/>
      <c r="K11" s="13"/>
    </row>
    <row r="12" spans="1:11" ht="13.8">
      <c r="A12" s="6" t="s">
        <v>13</v>
      </c>
      <c r="B12" s="6">
        <v>160127</v>
      </c>
      <c r="C12" s="6" t="s">
        <v>14</v>
      </c>
      <c r="D12" s="6" t="s">
        <v>15</v>
      </c>
      <c r="E12" s="14">
        <v>269</v>
      </c>
      <c r="F12" s="14">
        <v>90</v>
      </c>
      <c r="G12" s="14">
        <v>271</v>
      </c>
      <c r="H12" s="14">
        <v>92</v>
      </c>
      <c r="I12" s="14">
        <v>135</v>
      </c>
      <c r="J12" s="14">
        <v>203</v>
      </c>
      <c r="K12" s="14">
        <f t="shared" si="5" ref="K12">G12</f>
        <v>271</v>
      </c>
    </row>
    <row r="13" spans="1:11" ht="13.8">
      <c r="A13" s="6" t="s">
        <v>13</v>
      </c>
      <c r="B13" s="6">
        <v>130580</v>
      </c>
      <c r="C13" s="6" t="s">
        <v>16</v>
      </c>
      <c r="D13" s="6" t="s">
        <v>15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</sheetData>
  <autoFilter ref="A11:K13"/>
  <sortState ref="A12:K13">
    <sortCondition sortBy="value" ref="A12:A13"/>
    <sortCondition sortBy="value" ref="C12:C13"/>
  </sortState>
  <mergeCells count="16">
    <mergeCell ref="A3:K3"/>
    <mergeCell ref="I6:I7"/>
    <mergeCell ref="J6:J7"/>
    <mergeCell ref="K6:K7"/>
    <mergeCell ref="A1:K1"/>
    <mergeCell ref="A2:K2"/>
    <mergeCell ref="A5:A7"/>
    <mergeCell ref="B5:B7"/>
    <mergeCell ref="C5:C7"/>
    <mergeCell ref="D5:D7"/>
    <mergeCell ref="E5:E7"/>
    <mergeCell ref="F5:F7"/>
    <mergeCell ref="I5:K5"/>
    <mergeCell ref="A4:K4"/>
    <mergeCell ref="G5:G7"/>
    <mergeCell ref="H5:H7"/>
  </mergeCells>
  <pageMargins left="0.7" right="0.7" top="0.75" bottom="0.75" header="0.3" footer="0.3"/>
  <pageSetup horizontalDpi="90" verticalDpi="90" orientation="portrait" paperSiz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38DB8D3-6246-4114-92D5-D41460A59C52}">
  <dimension ref="A1:I7"/>
  <sheetViews>
    <sheetView tabSelected="1" workbookViewId="0" topLeftCell="D1">
      <pane ySplit="5" topLeftCell="A6" activePane="bottomLeft" state="frozen"/>
      <selection pane="topLeft" activeCell="D1" sqref="D1"/>
      <selection pane="bottomLeft" activeCell="D12" sqref="D12"/>
    </sheetView>
  </sheetViews>
  <sheetFormatPr defaultColWidth="9.21428571428571" defaultRowHeight="13.8"/>
  <cols>
    <col min="1" max="1" width="9.28571428571429" style="1"/>
    <col min="2" max="2" width="13.2857142857143" style="1" customWidth="1"/>
    <col min="3" max="3" width="49.2857142857143" style="1" customWidth="1"/>
    <col min="4" max="4" width="44.2857142857143" style="1" customWidth="1"/>
    <col min="5" max="5" width="15.2857142857143" style="1" customWidth="1"/>
    <col min="6" max="6" width="27.4285714285714" style="1" customWidth="1"/>
    <col min="7" max="7" width="17.5714285714286" style="1" customWidth="1"/>
    <col min="8" max="8" width="16.5714285714286" style="1" bestFit="1" customWidth="1"/>
    <col min="9" max="16384" width="9.28571428571429" style="1"/>
  </cols>
  <sheetData>
    <row r="1" spans="1:8" ht="13.8">
      <c r="A1" s="36" t="s">
        <v>27</v>
      </c>
      <c r="B1" s="37"/>
      <c r="C1" s="37"/>
      <c r="D1" s="37"/>
      <c r="E1" s="37"/>
      <c r="F1" s="37"/>
      <c r="G1" s="37"/>
      <c r="H1" s="32"/>
    </row>
    <row r="2" spans="1:8" ht="13.8">
      <c r="A2" s="38" t="s">
        <v>28</v>
      </c>
      <c r="B2" s="39"/>
      <c r="C2" s="39"/>
      <c r="D2" s="39"/>
      <c r="E2" s="39"/>
      <c r="F2" s="39"/>
      <c r="G2" s="39"/>
      <c r="H2" s="33"/>
    </row>
    <row r="3" spans="1:9" ht="13.8">
      <c r="A3" s="38" t="s">
        <v>2</v>
      </c>
      <c r="B3" s="39"/>
      <c r="C3" s="39" t="s">
        <v>2</v>
      </c>
      <c r="D3" s="39"/>
      <c r="E3" s="39"/>
      <c r="F3" s="39"/>
      <c r="G3" s="39"/>
      <c r="H3" s="34"/>
      <c r="I3" s="2"/>
    </row>
    <row r="4" spans="1:8" ht="13.8">
      <c r="A4" s="40">
        <v>46212</v>
      </c>
      <c r="B4" s="41"/>
      <c r="C4" s="41"/>
      <c r="D4" s="41"/>
      <c r="E4" s="41"/>
      <c r="F4" s="41"/>
      <c r="G4" s="41"/>
      <c r="H4" s="35"/>
    </row>
    <row r="5" spans="1:8" ht="55.2">
      <c r="A5" s="25" t="s">
        <v>3</v>
      </c>
      <c r="B5" s="31" t="s">
        <v>29</v>
      </c>
      <c r="C5" s="31" t="s">
        <v>5</v>
      </c>
      <c r="D5" s="31" t="s">
        <v>30</v>
      </c>
      <c r="E5" s="31" t="s">
        <v>31</v>
      </c>
      <c r="F5" s="31" t="s">
        <v>6</v>
      </c>
      <c r="G5" s="30" t="s">
        <v>32</v>
      </c>
      <c r="H5" s="31" t="s">
        <v>33</v>
      </c>
    </row>
    <row r="6" spans="1:8" ht="13.8">
      <c r="A6" s="3" t="s">
        <v>13</v>
      </c>
      <c r="B6" s="6">
        <v>160127</v>
      </c>
      <c r="C6" s="6" t="s">
        <v>14</v>
      </c>
      <c r="D6" s="4" t="s">
        <v>34</v>
      </c>
      <c r="E6" s="4">
        <v>502279</v>
      </c>
      <c r="F6" s="4" t="s">
        <v>15</v>
      </c>
      <c r="G6" s="14">
        <v>447501.83</v>
      </c>
      <c r="H6" s="24" t="s">
        <v>35</v>
      </c>
    </row>
    <row r="7" spans="1:8" ht="13.8">
      <c r="A7" s="3" t="s">
        <v>13</v>
      </c>
      <c r="B7" s="6">
        <v>130580</v>
      </c>
      <c r="C7" s="6" t="s">
        <v>16</v>
      </c>
      <c r="D7" s="4" t="s">
        <v>34</v>
      </c>
      <c r="E7" s="4">
        <v>502277</v>
      </c>
      <c r="F7" s="4" t="s">
        <v>15</v>
      </c>
      <c r="G7" s="24" t="s">
        <v>36</v>
      </c>
      <c r="H7" s="24" t="s">
        <v>35</v>
      </c>
    </row>
  </sheetData>
  <autoFilter ref="A5:H7"/>
  <mergeCells count="4">
    <mergeCell ref="A1:G1"/>
    <mergeCell ref="A2:G2"/>
    <mergeCell ref="A4:G4"/>
    <mergeCell ref="A3:G3"/>
  </mergeCells>
  <pageMargins left="0.7" right="0.7" top="0.75" bottom="0.75" header="0.3" footer="0.3"/>
  <pageSetup orientation="portrait" paperSiz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1.1 E-ACAM Support Amounts</vt:lpstr>
      <vt:lpstr>1.2 E-ACAM Obligations Summary</vt:lpstr>
      <vt:lpstr>1.3 Electing SACs by State+HOCO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Mohammad Ahmad</dc:creator>
  <cp:keywords/>
  <dc:description/>
  <cp:lastModifiedBy>Connor Ferraro</cp:lastModifiedBy>
  <dcterms:created xsi:type="dcterms:W3CDTF">2023-10-24T19:48:19Z</dcterms:created>
  <dcterms:modified xsi:type="dcterms:W3CDTF">2026-07-15T18:56:37Z</dcterms:modified>
  <cp:category/>
</cp:coreProperties>
</file>